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N 2022-2024\"/>
    </mc:Choice>
  </mc:AlternateContent>
  <xr:revisionPtr revIDLastSave="0" documentId="13_ncr:1_{963A3685-42FC-4676-89DE-225FD82091F2}" xr6:coauthVersionLast="3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55" i="1"/>
  <c r="E248" i="1"/>
  <c r="E247" i="1" s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 s="1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21" i="2" s="1"/>
  <c r="M20" i="2" s="1"/>
  <c r="M19" i="2"/>
  <c r="M16" i="2"/>
  <c r="M15" i="2"/>
  <c r="M14" i="2"/>
  <c r="M13" i="2"/>
  <c r="M12" i="2"/>
  <c r="M11" i="2"/>
  <c r="M10" i="2"/>
  <c r="M9" i="2"/>
  <c r="M8" i="2"/>
  <c r="M7" i="2"/>
  <c r="M205" i="2" l="1"/>
  <c r="E232" i="1"/>
  <c r="M245" i="2"/>
  <c r="M204" i="2"/>
  <c r="M1304" i="2"/>
  <c r="M1311" i="2"/>
  <c r="M1310" i="2"/>
  <c r="M1306" i="2"/>
  <c r="M1308" i="2"/>
  <c r="M1307" i="2"/>
  <c r="M1300" i="2"/>
  <c r="E262" i="1"/>
  <c r="M1057" i="2"/>
  <c r="M1137" i="2"/>
  <c r="E63" i="1"/>
  <c r="E93" i="1"/>
  <c r="E312" i="1"/>
  <c r="M485" i="2"/>
  <c r="M476" i="2" s="1"/>
  <c r="M1130" i="2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18" i="2"/>
  <c r="M31" i="2"/>
  <c r="M99" i="2"/>
  <c r="M577" i="2"/>
  <c r="M570" i="2" s="1"/>
  <c r="M907" i="2"/>
  <c r="M1036" i="2"/>
  <c r="M1034" i="2" s="1"/>
  <c r="M1056" i="2"/>
  <c r="M1054" i="2" s="1"/>
  <c r="M1296" i="2"/>
  <c r="M1129" i="2" l="1"/>
  <c r="M1125" i="2" s="1"/>
  <c r="M197" i="2"/>
  <c r="M1278" i="2"/>
  <c r="M1219" i="2"/>
  <c r="M1217" i="2" s="1"/>
  <c r="M17" i="2"/>
  <c r="M1312" i="2"/>
  <c r="E473" i="1"/>
  <c r="E442" i="1"/>
  <c r="E443" i="1" s="1"/>
  <c r="M196" i="2"/>
  <c r="M1033" i="2"/>
  <c r="M1277" i="2"/>
  <c r="M1280" i="2" l="1"/>
  <c r="M5" i="2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62" i="1" l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3" i="1" s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K1239" i="2" l="1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B4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  <author>FIN01</author>
    <author>Melita Kralik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 xr:uid="{D0271A54-826A-4296-9BB6-8CAB7A31CEB8}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 xr:uid="{F43BA6A4-554A-45C1-B545-3C76D73AA914}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 xr:uid="{E7CB9A30-40B5-448B-B204-83C7C2178ED1}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 xr:uid="{76E30DE3-285F-48C6-A478-0600A2775F1A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 xr:uid="{B012D0AC-EC47-40F6-AE56-8F6B4778C621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 xr:uid="{675659FE-B61A-4F72-8CEA-39363E17E1E3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 xr:uid="{E3A32E6D-348D-48FB-9C3A-6A01D09C9113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 xr:uid="{A12DB2EF-39FA-4376-883D-DB1E10282802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 xr:uid="{C335C227-8C7C-488F-AECA-BB86C3A95099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 xr:uid="{00000000-0006-0000-0100-00001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Melita Kralik</author>
  </authors>
  <commentList>
    <comment ref="B15" authorId="0" shapeId="0" xr:uid="{BA3E6966-90E4-49E4-A3B7-A7DECA2EBCCC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 xr:uid="{771A96AB-B05A-463E-A9DD-82B4AA4253CA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<sst xmlns="http://schemas.openxmlformats.org/spreadsheetml/2006/main" count="2738" uniqueCount="319">
  <si>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</si>
  <si>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</si>
  <si>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</si>
  <si>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</si>
  <si>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</si>
  <si>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</si>
  <si>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</si>
  <si>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</si>
  <si>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</si>
  <si>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</si>
  <si>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</si>
  <si>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</si>
  <si>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</si>
  <si>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</si>
  <si>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</si>
  <si>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</si>
  <si>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</si>
  <si>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</si>
  <si>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</si>
  <si>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</si>
  <si>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</si>
  <si>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</si>
  <si>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</si>
  <si>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</si>
  <si>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</si>
  <si>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</si>
  <si>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</si>
  <si>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</si>
  <si>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</si>
  <si>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</si>
  <si>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</si>
  <si>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</si>
  <si>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</si>
  <si>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</si>
  <si>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</si>
  <si>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</si>
  <si>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</si>
  <si>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</si>
  <si>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</si>
  <si>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</si>
  <si>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</si>
  <si>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</si>
  <si>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</si>
  <si>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</si>
  <si>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</si>
  <si>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</si>
  <si>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</si>
  <si>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</si>
  <si>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</si>
  <si>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</si>
  <si>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</si>
  <si>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</si>
  <si>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</si>
  <si>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</si>
  <si>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</si>
  <si>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</si>
  <si>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</si>
  <si>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</si>
  <si>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</si>
  <si>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</si>
  <si>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</si>
  <si>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</si>
  <si>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</si>
  <si>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</si>
  <si>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</si>
  <si>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</si>
  <si>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</si>
  <si>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</si>
  <si>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</si>
  <si>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</si>
  <si>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</si>
  <si>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</si>
  <si>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</si>
  <si>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</si>
  <si>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</si>
  <si>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</si>
  <si>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</si>
  <si>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</si>
  <si>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</si>
  <si>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</si>
  <si>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</si>
  <si>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</si>
  <si>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</si>
  <si>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</si>
  <si>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</si>
  <si>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</si>
  <si>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</si>
  <si>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</si>
  <si>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</si>
  <si>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</si>
  <si>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</si>
  <si>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</si>
  <si>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</si>
  <si>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</si>
  <si>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</si>
  <si>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</si>
  <si>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</si>
  <si>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</si>
  <si>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</si>
  <si>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</si>
  <si>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</si>
  <si>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</si>
  <si>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</si>
  <si>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</si>
  <si>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</si>
  <si>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</si>
  <si>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</si>
  <si>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</si>
  <si>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</si>
  <si>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</si>
  <si>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</si>
  <si>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</si>
  <si>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</si>
  <si>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</si>
  <si>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</si>
  <si>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</si>
  <si>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</si>
  <si>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</si>
  <si>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</si>
  <si>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</si>
  <si>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</si>
  <si>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</si>
  <si>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</si>
  <si>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</si>
  <si>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</si>
  <si>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</si>
  <si>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</si>
  <si>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</si>
  <si>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</si>
  <si>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</si>
  <si>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</si>
  <si>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</si>
  <si>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</si>
  <si>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</si>
  <si>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</si>
  <si>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</si>
  <si>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</si>
  <si>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</si>
  <si>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</si>
  <si>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</si>
  <si>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</si>
  <si>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</si>
  <si>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</si>
  <si>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</si>
  <si>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</si>
  <si>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</si>
  <si>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</si>
  <si>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</si>
  <si>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</si>
  <si>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</si>
  <si>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</si>
  <si>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</si>
  <si>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</si>
  <si>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</si>
  <si>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</si>
  <si>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</si>
  <si>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</si>
  <si>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</si>
  <si>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</si>
  <si>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</si>
  <si>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</si>
  <si>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</si>
  <si>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</si>
  <si>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</si>
  <si>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</si>
  <si>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</si>
  <si>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</si>
  <si>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</si>
  <si>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</si>
  <si>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</si>
  <si>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</si>
  <si>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</si>
  <si>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</si>
  <si>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</si>
  <si>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</si>
  <si>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</si>
  <si>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</si>
  <si>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</si>
  <si>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</si>
  <si>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</si>
  <si>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</si>
  <si>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</si>
  <si>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</si>
  <si>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</si>
  <si>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</si>
  <si>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</si>
  <si>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</si>
  <si>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</si>
  <si>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</si>
  <si>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</si>
  <si>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</si>
  <si>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</si>
  <si>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</si>
  <si>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</si>
  <si>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</si>
  <si>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</si>
  <si>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</si>
  <si>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</si>
  <si>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</si>
  <si>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</si>
  <si>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</si>
  <si>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</si>
  <si>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</si>
  <si>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</si>
  <si>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</si>
  <si>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</si>
  <si>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</si>
  <si>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</si>
  <si>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</si>
  <si>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</si>
  <si>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</si>
  <si>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</si>
  <si>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</si>
  <si>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</si>
  <si>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</si>
  <si>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</si>
  <si>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</si>
  <si>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</si>
  <si>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</si>
  <si>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</si>
  <si>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</si>
  <si>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</si>
  <si>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</si>
  <si>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</si>
  <si>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</si>
  <si>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</si>
  <si>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</si>
  <si>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</si>
  <si>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</si>
  <si>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</si>
  <si>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</si>
  <si>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</si>
  <si>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</si>
  <si>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</si>
  <si>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</si>
  <si>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</si>
  <si>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</si>
  <si>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</si>
  <si>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</si>
  <si>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</si>
  <si>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</si>
  <si>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</si>
  <si>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</si>
  <si>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</si>
  <si>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</si>
  <si>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</si>
  <si>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</si>
  <si>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</si>
  <si>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</si>
  <si>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</si>
  <si>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</si>
  <si>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</si>
  <si>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</si>
  <si>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</si>
  <si>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</si>
  <si>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</si>
  <si>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</si>
  <si>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</si>
  <si>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</si>
  <si>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</si>
  <si>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</si>
  <si>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</si>
  <si>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</si>
  <si>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</si>
  <si>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</si>
  <si>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</si>
  <si>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</si>
  <si>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</si>
  <si>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</si>
  <si>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</si>
  <si>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</si>
  <si>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</si>
  <si>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</si>
  <si>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</si>
  <si>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</si>
  <si>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</si>
  <si>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</si>
  <si>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</si>
  <si>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</si>
  <si>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</si>
  <si>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</si>
  <si>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</si>
  <si>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</si>
  <si>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</si>
  <si>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</si>
  <si>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</si>
  <si>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</si>
  <si>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</si>
  <si>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</si>
  <si>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</si>
  <si>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</si>
  <si>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</si>
  <si>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</si>
  <si>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</si>
  <si>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</si>
  <si>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</si>
  <si>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</si>
  <si>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</si>
  <si>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</si>
  <si>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</si>
  <si>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</si>
  <si>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</si>
  <si>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</si>
  <si>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</si>
  <si>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</si>
  <si>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</si>
  <si>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</si>
  <si>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</si>
  <si>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</si>
  <si>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</si>
  <si>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</si>
  <si>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</si>
  <si>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</si>
  <si>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</si>
  <si>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</si>
  <si>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</si>
  <si>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</si>
  <si>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</si>
  <si>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OSNOVNA ŠKOLA GORJANI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</si>
</sst>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 xr:uid="{00000000-0005-0000-0000-000000000000}"/>
    <cellStyle name="Comma 3" xfId="2" xr:uid="{00000000-0005-0000-0000-000001000000}"/>
    <cellStyle name="Normalno" xfId="0" builtinId="0"/>
    <cellStyle name="Zarez" xfId="1" builtinId="3"/>
    <cellStyle name="Zarez 2" xfId="4" xr:uid="{00000000-0005-0000-0000-000004000000}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38"/>
  <sheetViews>
    <sheetView tabSelected="1" workbookViewId="0">
      <pane xSplit="1" ySplit="2" topLeftCell="B44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74" sqref="E274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3860702</v>
      </c>
      <c r="D3" s="6">
        <f>SUM(D4,D19,D48,D63,D78,D93,D122,D172,D208,D216,D224,D232,D247,D262,D280,D295)</f>
        <v>3860702</v>
      </c>
      <c r="E3" s="6">
        <f>SUM(E4,E19,E48,E63,E78,E93,E122,E172,E208,E216,E224,E232,E247,E262,E280,E295)</f>
        <v>3860702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3348500</v>
      </c>
      <c r="D63" s="17">
        <f t="shared" ref="D63" si="27">SUM(D64,D71)</f>
        <v>3348500</v>
      </c>
      <c r="E63" s="17">
        <f t="shared" ref="E63" si="28">SUM(E64,E71)</f>
        <v>3348500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3317500</v>
      </c>
      <c r="D64" s="12">
        <f t="shared" ref="D64" si="30">SUM(D65:D70)</f>
        <v>3317500</v>
      </c>
      <c r="E64" s="12">
        <f t="shared" ref="E64" si="31">SUM(E65:E70)</f>
        <v>3317500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3317500</v>
      </c>
      <c r="D67" s="14">
        <v>3317500</v>
      </c>
      <c r="E67" s="14">
        <v>3317500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31000</v>
      </c>
      <c r="D71" s="12">
        <f t="shared" ref="D71" si="33">SUM(D72:D77)</f>
        <v>31000</v>
      </c>
      <c r="E71" s="12">
        <f t="shared" ref="E71" si="34">SUM(E72:E77)</f>
        <v>31000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31000</v>
      </c>
      <c r="D74" s="14">
        <v>31000</v>
      </c>
      <c r="E74" s="14">
        <v>31000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10000</v>
      </c>
      <c r="D224" s="17">
        <f t="shared" ref="D224:E224" si="112">SUM(D225)</f>
        <v>10000</v>
      </c>
      <c r="E224" s="17">
        <f t="shared" si="112"/>
        <v>10000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10000</v>
      </c>
      <c r="D225" s="12">
        <f t="shared" ref="D225" si="114">SUM(D226:D231)</f>
        <v>10000</v>
      </c>
      <c r="E225" s="12">
        <f t="shared" ref="E225" si="115">SUM(E226:E231)</f>
        <v>10000</v>
      </c>
    </row>
    <row r="226" spans="1:5" s="7" customFormat="1" x14ac:dyDescent="0.25">
      <c r="A226" s="10"/>
      <c r="B226" s="13">
        <v>3210</v>
      </c>
      <c r="C226" s="14">
        <v>10000</v>
      </c>
      <c r="D226" s="14">
        <v>10000</v>
      </c>
      <c r="E226" s="14">
        <v>10000</v>
      </c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6500</v>
      </c>
      <c r="D232" s="17">
        <f t="shared" ref="D232" si="117">SUM(D233,D240)</f>
        <v>6500</v>
      </c>
      <c r="E232" s="17">
        <f t="shared" ref="E232" si="118">SUM(E233,E240)</f>
        <v>6500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500</v>
      </c>
      <c r="D233" s="12">
        <f t="shared" ref="D233" si="120">SUM(D234:D239)</f>
        <v>500</v>
      </c>
      <c r="E233" s="12">
        <f t="shared" ref="E233" si="121">SUM(E234:E239)</f>
        <v>500</v>
      </c>
    </row>
    <row r="234" spans="1:5" s="7" customFormat="1" x14ac:dyDescent="0.25">
      <c r="A234" s="10"/>
      <c r="B234" s="13">
        <v>3210</v>
      </c>
      <c r="C234" s="14">
        <v>500</v>
      </c>
      <c r="D234" s="14">
        <v>500</v>
      </c>
      <c r="E234" s="14">
        <v>500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6000</v>
      </c>
      <c r="D240" s="12">
        <f t="shared" ref="D240" si="123">SUM(D241:D246)</f>
        <v>6000</v>
      </c>
      <c r="E240" s="12">
        <f t="shared" ref="E240" si="124">SUM(E241:E246)</f>
        <v>6000</v>
      </c>
    </row>
    <row r="241" spans="1:5" s="7" customFormat="1" x14ac:dyDescent="0.25">
      <c r="A241" s="10"/>
      <c r="B241" s="13">
        <v>3210</v>
      </c>
      <c r="C241" s="14">
        <v>6000</v>
      </c>
      <c r="D241" s="14">
        <v>6000</v>
      </c>
      <c r="E241" s="14">
        <v>6000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/>
      <c r="D252" s="14"/>
      <c r="E252" s="14"/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495702</v>
      </c>
      <c r="D262" s="17">
        <f>SUM(D263,D270)</f>
        <v>495702</v>
      </c>
      <c r="E262" s="17">
        <f>SUM(E263,E270)</f>
        <v>495702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480352</v>
      </c>
      <c r="D263" s="12">
        <f>SUM(D264:D269)</f>
        <v>480352</v>
      </c>
      <c r="E263" s="12">
        <f>SUM(E264:E269)</f>
        <v>480352</v>
      </c>
      <c r="F263" s="24"/>
    </row>
    <row r="264" spans="1:6" s="7" customFormat="1" x14ac:dyDescent="0.25">
      <c r="A264" s="10"/>
      <c r="B264" s="22">
        <v>11</v>
      </c>
      <c r="C264" s="14">
        <v>45000</v>
      </c>
      <c r="D264" s="14">
        <v>45000</v>
      </c>
      <c r="E264" s="14">
        <v>45000</v>
      </c>
    </row>
    <row r="265" spans="1:6" s="7" customFormat="1" x14ac:dyDescent="0.25">
      <c r="A265" s="10"/>
      <c r="B265" s="25">
        <v>12</v>
      </c>
      <c r="C265" s="14">
        <v>377372</v>
      </c>
      <c r="D265" s="14">
        <v>377372</v>
      </c>
      <c r="E265" s="14">
        <v>377372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1200</v>
      </c>
      <c r="D266" s="14">
        <v>1200</v>
      </c>
      <c r="E266" s="14">
        <v>1200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25800</v>
      </c>
      <c r="D267" s="14">
        <v>25800</v>
      </c>
      <c r="E267" s="14">
        <v>25800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>
        <v>23892</v>
      </c>
      <c r="D268" s="14">
        <v>23892</v>
      </c>
      <c r="E268" s="14">
        <v>23892</v>
      </c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7088</v>
      </c>
      <c r="D269" s="14">
        <v>7088</v>
      </c>
      <c r="E269" s="14">
        <v>7088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15350</v>
      </c>
      <c r="D270" s="12">
        <f>SUM(D271:D276)</f>
        <v>15350</v>
      </c>
      <c r="E270" s="12">
        <f>SUM(E271:E276)</f>
        <v>15350</v>
      </c>
    </row>
    <row r="271" spans="1:6" s="7" customFormat="1" x14ac:dyDescent="0.25">
      <c r="A271" s="10"/>
      <c r="B271" s="22">
        <v>11</v>
      </c>
      <c r="C271" s="14">
        <v>350</v>
      </c>
      <c r="D271" s="14">
        <v>350</v>
      </c>
      <c r="E271" s="14">
        <v>350</v>
      </c>
    </row>
    <row r="272" spans="1:6" s="7" customFormat="1" x14ac:dyDescent="0.25">
      <c r="A272" s="10"/>
      <c r="B272" s="25">
        <v>12</v>
      </c>
      <c r="C272" s="14">
        <v>15000</v>
      </c>
      <c r="D272" s="14">
        <v>15000</v>
      </c>
      <c r="E272" s="14">
        <v>15000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2000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2000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2000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1000</v>
      </c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>
        <v>1000</v>
      </c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3862702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3860702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3860702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3860702</v>
      </c>
      <c r="D438" s="170">
        <f>D3</f>
        <v>3860702</v>
      </c>
      <c r="E438" s="170">
        <f>E3</f>
        <v>3860702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2000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3862702</v>
      </c>
      <c r="D442" s="171">
        <f t="shared" si="232"/>
        <v>3860702</v>
      </c>
      <c r="E442" s="171">
        <f t="shared" ref="E442" si="233">SUM(E438:E441)</f>
        <v>3860702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45350</v>
      </c>
      <c r="D446" s="173">
        <f t="shared" ref="C446:E457" si="234">SUMIF($B$5:$B$435,$B446,D$5:D$435)</f>
        <v>45350</v>
      </c>
      <c r="E446" s="173">
        <f t="shared" si="234"/>
        <v>45350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392372</v>
      </c>
      <c r="D447" s="173">
        <f t="shared" si="234"/>
        <v>392372</v>
      </c>
      <c r="E447" s="173">
        <f t="shared" si="234"/>
        <v>392372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1200</v>
      </c>
      <c r="D448" s="173">
        <f t="shared" si="234"/>
        <v>1200</v>
      </c>
      <c r="E448" s="173">
        <f t="shared" si="234"/>
        <v>1200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25800</v>
      </c>
      <c r="D449" s="173">
        <f t="shared" si="234"/>
        <v>25800</v>
      </c>
      <c r="E449" s="173">
        <f t="shared" si="234"/>
        <v>25800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23892</v>
      </c>
      <c r="D450" s="173">
        <f t="shared" si="234"/>
        <v>23892</v>
      </c>
      <c r="E450" s="173">
        <f t="shared" si="234"/>
        <v>23892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7088</v>
      </c>
      <c r="D451" s="173">
        <f t="shared" si="234"/>
        <v>7088</v>
      </c>
      <c r="E451" s="173">
        <f t="shared" si="234"/>
        <v>7088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17500</v>
      </c>
      <c r="D452" s="173">
        <f t="shared" si="234"/>
        <v>16500</v>
      </c>
      <c r="E452" s="173">
        <f t="shared" si="234"/>
        <v>16500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3349500</v>
      </c>
      <c r="D454" s="173">
        <f t="shared" si="234"/>
        <v>3348500</v>
      </c>
      <c r="E454" s="173">
        <f t="shared" si="234"/>
        <v>3348500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3862702</v>
      </c>
      <c r="D458" s="174">
        <f>SUM(D446:D457)</f>
        <v>3860702</v>
      </c>
      <c r="E458" s="174">
        <f>SUM(E446:E457)</f>
        <v>3860702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51"/>
  <sheetViews>
    <sheetView zoomScaleNormal="100" workbookViewId="0">
      <pane xSplit="10" ySplit="2" topLeftCell="K1267" activePane="bottomRight" state="frozen"/>
      <selection activeCell="J13" sqref="J13"/>
      <selection pane="topRight" activeCell="J13" sqref="J13"/>
      <selection pane="bottomLeft" activeCell="J13" sqref="J13"/>
      <selection pane="bottomRight" activeCell="M1150" sqref="M1150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3862702</v>
      </c>
      <c r="L5" s="73">
        <f t="shared" ref="L5:M5" si="4">SUM(L17,L196,L1033)</f>
        <v>3860702</v>
      </c>
      <c r="M5" s="73">
        <f t="shared" si="4"/>
        <v>3860702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45350</v>
      </c>
      <c r="L6" s="73">
        <f t="shared" si="5"/>
        <v>45350</v>
      </c>
      <c r="M6" s="73">
        <f>SUMIF($F$20:$F$1276,$G6,M$20:M$1276)</f>
        <v>45350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392372</v>
      </c>
      <c r="L7" s="73">
        <f t="shared" si="5"/>
        <v>392372</v>
      </c>
      <c r="M7" s="73">
        <f t="shared" si="5"/>
        <v>392372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17500</v>
      </c>
      <c r="L8" s="73">
        <f t="shared" si="5"/>
        <v>16500</v>
      </c>
      <c r="M8" s="73">
        <f t="shared" si="5"/>
        <v>16500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1200</v>
      </c>
      <c r="L10" s="73">
        <f t="shared" si="5"/>
        <v>1200</v>
      </c>
      <c r="M10" s="73">
        <f t="shared" si="5"/>
        <v>1200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56780</v>
      </c>
      <c r="L11" s="73">
        <f t="shared" si="5"/>
        <v>56780</v>
      </c>
      <c r="M11" s="73">
        <f t="shared" si="5"/>
        <v>56780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3349500</v>
      </c>
      <c r="L12" s="73">
        <f t="shared" si="5"/>
        <v>3348500</v>
      </c>
      <c r="M12" s="73">
        <f t="shared" si="5"/>
        <v>3348500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392372</v>
      </c>
      <c r="L17" s="76">
        <f>SUM(L18,L31,L39,L80)</f>
        <v>392372</v>
      </c>
      <c r="M17" s="76">
        <f>SUM(M18,M31,M39,M80)</f>
        <v>392372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3000</v>
      </c>
      <c r="L25" s="107">
        <v>3000</v>
      </c>
      <c r="M25" s="107">
        <v>3000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>
        <v>1000</v>
      </c>
      <c r="L26" s="107">
        <v>1000</v>
      </c>
      <c r="M26" s="107">
        <v>1000</v>
      </c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>
        <v>2000</v>
      </c>
      <c r="L27" s="107">
        <v>2000</v>
      </c>
      <c r="M27" s="107">
        <v>2000</v>
      </c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3000</v>
      </c>
      <c r="L28" s="107">
        <v>3000</v>
      </c>
      <c r="M28" s="107">
        <v>3000</v>
      </c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1000</v>
      </c>
      <c r="L29" s="107">
        <v>1000</v>
      </c>
      <c r="M29" s="107">
        <v>1000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3000</v>
      </c>
      <c r="L36" s="107">
        <v>3000</v>
      </c>
      <c r="M36" s="107">
        <v>3000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>
        <v>2000</v>
      </c>
      <c r="L37" s="107">
        <v>2000</v>
      </c>
      <c r="M37" s="107">
        <v>2000</v>
      </c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156672</v>
      </c>
      <c r="L39" s="88">
        <f>SUM(L41)</f>
        <v>156672</v>
      </c>
      <c r="M39" s="88">
        <f>SUM(M41)</f>
        <v>156672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156672</v>
      </c>
      <c r="L40" s="85">
        <f t="shared" ref="L40" si="24">SUMIF($F41:$F79,$G40,L41:L79)</f>
        <v>156672</v>
      </c>
      <c r="M40" s="85">
        <f t="shared" ref="M40" si="25">SUMIF($F41:$F79,$G40,M41:M79)</f>
        <v>156672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156672</v>
      </c>
      <c r="L41" s="69">
        <f t="shared" ref="L41" si="27">SUM(L42,L71,L76)</f>
        <v>156672</v>
      </c>
      <c r="M41" s="69">
        <f t="shared" ref="M41" si="28">SUM(M42,M71,M76)</f>
        <v>156672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152652</v>
      </c>
      <c r="L42" s="69">
        <f>SUM(L43,L47,L53,L65,L63)</f>
        <v>152652</v>
      </c>
      <c r="M42" s="69">
        <f>SUM(M43,M47,M53,M65,M63)</f>
        <v>152652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28000</v>
      </c>
      <c r="L43" s="69">
        <f>SUM(L44:L46)</f>
        <v>28000</v>
      </c>
      <c r="M43" s="69">
        <f>SUM(M44:M46)</f>
        <v>28000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16000</v>
      </c>
      <c r="L44" s="107">
        <v>16000</v>
      </c>
      <c r="M44" s="107">
        <v>16000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3000</v>
      </c>
      <c r="L45" s="107">
        <v>3000</v>
      </c>
      <c r="M45" s="107">
        <v>3000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9000</v>
      </c>
      <c r="L46" s="107">
        <v>9000</v>
      </c>
      <c r="M46" s="107">
        <v>9000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58252</v>
      </c>
      <c r="L47" s="69">
        <f>SUM(L48:L52)</f>
        <v>58252</v>
      </c>
      <c r="M47" s="69">
        <f>SUM(M48:M52)</f>
        <v>58252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35252</v>
      </c>
      <c r="L48" s="107">
        <v>35252</v>
      </c>
      <c r="M48" s="107">
        <v>35252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2000</v>
      </c>
      <c r="L49" s="107">
        <v>2000</v>
      </c>
      <c r="M49" s="107">
        <v>2000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12000</v>
      </c>
      <c r="L50" s="107">
        <v>12000</v>
      </c>
      <c r="M50" s="107">
        <v>12000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5000</v>
      </c>
      <c r="L51" s="107">
        <v>5000</v>
      </c>
      <c r="M51" s="107">
        <v>5000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4000</v>
      </c>
      <c r="L52" s="107">
        <v>4000</v>
      </c>
      <c r="M52" s="107">
        <v>4000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53000</v>
      </c>
      <c r="L53" s="69">
        <f>SUM(L54:L62)</f>
        <v>53000</v>
      </c>
      <c r="M53" s="69">
        <f>SUM(M54:M62)</f>
        <v>53000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14500</v>
      </c>
      <c r="L54" s="107">
        <v>14500</v>
      </c>
      <c r="M54" s="107">
        <v>14500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9000</v>
      </c>
      <c r="L55" s="107">
        <v>9000</v>
      </c>
      <c r="M55" s="107">
        <v>9000</v>
      </c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500</v>
      </c>
      <c r="L56" s="107">
        <v>500</v>
      </c>
      <c r="M56" s="107">
        <v>500</v>
      </c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13500</v>
      </c>
      <c r="L57" s="107">
        <v>13500</v>
      </c>
      <c r="M57" s="107">
        <v>13500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0</v>
      </c>
      <c r="L58" s="107">
        <v>0</v>
      </c>
      <c r="M58" s="107">
        <v>0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3000</v>
      </c>
      <c r="L59" s="107">
        <v>3000</v>
      </c>
      <c r="M59" s="107">
        <v>3000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1500</v>
      </c>
      <c r="L60" s="107">
        <v>1500</v>
      </c>
      <c r="M60" s="107">
        <v>1500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5500</v>
      </c>
      <c r="L61" s="107">
        <v>5500</v>
      </c>
      <c r="M61" s="107">
        <v>5500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5500</v>
      </c>
      <c r="L62" s="107">
        <v>5500</v>
      </c>
      <c r="M62" s="107">
        <v>5500</v>
      </c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>
        <v>0</v>
      </c>
      <c r="L64" s="107">
        <v>0</v>
      </c>
      <c r="M64" s="107">
        <v>0</v>
      </c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13400</v>
      </c>
      <c r="L65" s="69">
        <f>SUM(L66:L70)</f>
        <v>13400</v>
      </c>
      <c r="M65" s="69">
        <f>SUM(M66:M70)</f>
        <v>13400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>
        <v>0</v>
      </c>
      <c r="L66" s="107">
        <v>0</v>
      </c>
      <c r="M66" s="107">
        <v>0</v>
      </c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2000</v>
      </c>
      <c r="L67" s="107">
        <v>2000</v>
      </c>
      <c r="M67" s="107">
        <v>2000</v>
      </c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1200</v>
      </c>
      <c r="L68" s="107">
        <v>1200</v>
      </c>
      <c r="M68" s="107">
        <v>1200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1200</v>
      </c>
      <c r="L69" s="107">
        <v>1200</v>
      </c>
      <c r="M69" s="107">
        <v>1200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9000</v>
      </c>
      <c r="L70" s="107">
        <v>9000</v>
      </c>
      <c r="M70" s="107">
        <v>9000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2520</v>
      </c>
      <c r="L71" s="69">
        <f>SUM(L72)</f>
        <v>2520</v>
      </c>
      <c r="M71" s="69">
        <f>SUM(M72)</f>
        <v>2520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2520</v>
      </c>
      <c r="L72" s="69">
        <f>SUM(L73:L75)</f>
        <v>2520</v>
      </c>
      <c r="M72" s="69">
        <f>SUM(M73:M75)</f>
        <v>2520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>
        <v>2500</v>
      </c>
      <c r="L73" s="107">
        <v>2500</v>
      </c>
      <c r="M73" s="107">
        <v>2500</v>
      </c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>
        <v>20</v>
      </c>
      <c r="L74" s="107">
        <v>20</v>
      </c>
      <c r="M74" s="107">
        <v>20</v>
      </c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>
        <v>0</v>
      </c>
      <c r="L75" s="107">
        <v>0</v>
      </c>
      <c r="M75" s="107">
        <v>0</v>
      </c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1500</v>
      </c>
      <c r="L76" s="69">
        <f>SUM(L77)</f>
        <v>1500</v>
      </c>
      <c r="M76" s="69">
        <f>SUM(M77)</f>
        <v>1500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1500</v>
      </c>
      <c r="L77" s="69">
        <f t="shared" ref="L77:M77" si="30">SUM(L78)</f>
        <v>1500</v>
      </c>
      <c r="M77" s="69">
        <f t="shared" si="30"/>
        <v>1500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1500</v>
      </c>
      <c r="L78" s="107">
        <v>1500</v>
      </c>
      <c r="M78" s="107">
        <v>1500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220700</v>
      </c>
      <c r="L80" s="88">
        <f>SUM(L82)</f>
        <v>220700</v>
      </c>
      <c r="M80" s="88">
        <f>SUM(M82)</f>
        <v>220700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220700</v>
      </c>
      <c r="L81" s="85">
        <f t="shared" ref="L81" si="36">SUMIF($F82:$F98,$G81,L82:L98)</f>
        <v>220700</v>
      </c>
      <c r="M81" s="85">
        <f t="shared" ref="M81" si="37">SUMIF($F82:$F98,$G81,M82:M98)</f>
        <v>220700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220700</v>
      </c>
      <c r="L82" s="69">
        <f t="shared" ref="L82:M82" si="39">SUM(L83)</f>
        <v>220700</v>
      </c>
      <c r="M82" s="69">
        <f t="shared" si="39"/>
        <v>220700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220700</v>
      </c>
      <c r="L83" s="69">
        <f>SUM(L84,L88,L96)</f>
        <v>220700</v>
      </c>
      <c r="M83" s="69">
        <f>SUM(M84,M88,M96)</f>
        <v>220700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110000</v>
      </c>
      <c r="L84" s="69">
        <f>SUM(L85:L87)</f>
        <v>110000</v>
      </c>
      <c r="M84" s="69">
        <f>SUM(M85:M87)</f>
        <v>110000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100000</v>
      </c>
      <c r="L86" s="107">
        <v>100000</v>
      </c>
      <c r="M86" s="107">
        <v>100000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>
        <v>0</v>
      </c>
      <c r="L87" s="107">
        <v>0</v>
      </c>
      <c r="M87" s="107">
        <v>0</v>
      </c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110700</v>
      </c>
      <c r="L88" s="69">
        <f>SUM(L89:L95)</f>
        <v>110700</v>
      </c>
      <c r="M88" s="69">
        <f>SUM(M89:M95)</f>
        <v>110700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>
        <v>0</v>
      </c>
      <c r="L89" s="107">
        <v>0</v>
      </c>
      <c r="M89" s="107">
        <v>0</v>
      </c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70000</v>
      </c>
      <c r="L90" s="107">
        <v>70000</v>
      </c>
      <c r="M90" s="107">
        <v>70000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30200</v>
      </c>
      <c r="L91" s="107">
        <v>30200</v>
      </c>
      <c r="M91" s="107">
        <v>30200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>
        <v>0</v>
      </c>
      <c r="L92" s="107">
        <v>0</v>
      </c>
      <c r="M92" s="107">
        <v>0</v>
      </c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8500</v>
      </c>
      <c r="L93" s="107">
        <v>8500</v>
      </c>
      <c r="M93" s="107">
        <v>8500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>
        <v>2000</v>
      </c>
      <c r="L94" s="107">
        <v>2000</v>
      </c>
      <c r="M94" s="107">
        <v>2000</v>
      </c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>
        <v>0</v>
      </c>
      <c r="L95" s="107">
        <v>0</v>
      </c>
      <c r="M95" s="107">
        <v>0</v>
      </c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>
        <v>0</v>
      </c>
      <c r="L97" s="107">
        <v>0</v>
      </c>
      <c r="M97" s="107">
        <v>0</v>
      </c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3367000</v>
      </c>
      <c r="L196" s="76">
        <f>SUM(L197,L570)</f>
        <v>3365000</v>
      </c>
      <c r="M196" s="76">
        <f>SUM(M197,M570)</f>
        <v>3365000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3367000</v>
      </c>
      <c r="L197" s="78">
        <f t="shared" ref="L197" si="79">SUM(L204,L476)</f>
        <v>3365000</v>
      </c>
      <c r="M197" s="78">
        <f t="shared" ref="M197" si="80">SUM(M204,M476)</f>
        <v>3365000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17500</v>
      </c>
      <c r="L198" s="85">
        <f>SUMIF($F204:$F569,$G198,L204:L569)</f>
        <v>16500</v>
      </c>
      <c r="M198" s="85">
        <f>SUMIF($F204:$F569,$G198,M204:M569)</f>
        <v>16500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3349500</v>
      </c>
      <c r="L200" s="85">
        <f>SUMIF($F204:$F569,$G200,L204:L569)</f>
        <v>3348500</v>
      </c>
      <c r="M200" s="85">
        <f>SUMIF($F204:$F569,$G200,M204:M569)</f>
        <v>3348500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3327500</v>
      </c>
      <c r="L204" s="69">
        <f t="shared" ref="L204" si="88">SUM(L205,L245,L413,L439,L454,L468)</f>
        <v>3327500</v>
      </c>
      <c r="M204" s="69">
        <f t="shared" ref="M204" si="89">SUM(M205,M245,M413,M439,M454,M468)</f>
        <v>3327500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3100500</v>
      </c>
      <c r="L205" s="69">
        <f>SUM(L206,L225,L232)</f>
        <v>3100500</v>
      </c>
      <c r="M205" s="69">
        <f>SUM(M206,M225,M232)</f>
        <v>3100500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2500000</v>
      </c>
      <c r="L206" s="69">
        <f>SUM(L207:L224)</f>
        <v>2500000</v>
      </c>
      <c r="M206" s="69">
        <f>SUM(M207:M224)</f>
        <v>2500000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2500000</v>
      </c>
      <c r="L209" s="107">
        <v>2500000</v>
      </c>
      <c r="M209" s="107">
        <v>2500000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/>
      <c r="L215" s="107"/>
      <c r="M215" s="107"/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/>
      <c r="L221" s="107"/>
      <c r="M221" s="107"/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100000</v>
      </c>
      <c r="L225" s="69">
        <f>SUM(L226:L231)</f>
        <v>100000</v>
      </c>
      <c r="M225" s="69">
        <f>SUM(M226:M231)</f>
        <v>100000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100000</v>
      </c>
      <c r="L228" s="107">
        <v>100000</v>
      </c>
      <c r="M228" s="107">
        <v>100000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500500</v>
      </c>
      <c r="L232" s="69">
        <f t="shared" ref="L232" si="97">SUM(L233:L244)</f>
        <v>500500</v>
      </c>
      <c r="M232" s="69">
        <f t="shared" ref="M232" si="98">SUM(M233:M244)</f>
        <v>500500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500000</v>
      </c>
      <c r="L235" s="107">
        <v>500000</v>
      </c>
      <c r="M235" s="107">
        <v>500000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500</v>
      </c>
      <c r="L241" s="107">
        <v>500</v>
      </c>
      <c r="M241" s="107">
        <v>500</v>
      </c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180000</v>
      </c>
      <c r="L245" s="69">
        <f>SUM(L246,L271,L308,L370,L363)</f>
        <v>180000</v>
      </c>
      <c r="M245" s="69">
        <f>SUM(M246,M271,M308,M370,M363)</f>
        <v>180000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130000</v>
      </c>
      <c r="L246" s="69">
        <f>SUM(L247:L270)</f>
        <v>130000</v>
      </c>
      <c r="M246" s="69">
        <f>SUM(M247:M270)</f>
        <v>130000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/>
      <c r="L247" s="107"/>
      <c r="M247" s="107"/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130000</v>
      </c>
      <c r="L255" s="107">
        <v>130000</v>
      </c>
      <c r="M255" s="107">
        <v>130000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28000</v>
      </c>
      <c r="L271" s="69">
        <f>SUM(L272:L307)</f>
        <v>28000</v>
      </c>
      <c r="M271" s="69">
        <f>SUM(M272:M307)</f>
        <v>28000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/>
      <c r="L272" s="107"/>
      <c r="M272" s="107"/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/>
      <c r="L274" s="107"/>
      <c r="M274" s="107"/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10000</v>
      </c>
      <c r="L278" s="107">
        <v>10000</v>
      </c>
      <c r="M278" s="107">
        <v>10000</v>
      </c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15000</v>
      </c>
      <c r="L280" s="107">
        <v>15000</v>
      </c>
      <c r="M280" s="107">
        <v>15000</v>
      </c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/>
      <c r="L290" s="107"/>
      <c r="M290" s="107"/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/>
      <c r="L296" s="107"/>
      <c r="M296" s="107"/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>
        <v>3000</v>
      </c>
      <c r="L298" s="107">
        <v>3000</v>
      </c>
      <c r="M298" s="107">
        <v>3000</v>
      </c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22000</v>
      </c>
      <c r="L370" s="69">
        <f t="shared" ref="L370" si="112">SUM(L371:L412)</f>
        <v>22000</v>
      </c>
      <c r="M370" s="69">
        <f t="shared" ref="M370" si="113">SUM(M371:M412)</f>
        <v>22000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/>
      <c r="L383" s="107"/>
      <c r="M383" s="107"/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15000</v>
      </c>
      <c r="L397" s="107">
        <v>15000</v>
      </c>
      <c r="M397" s="107">
        <v>15000</v>
      </c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7000</v>
      </c>
      <c r="L403" s="107">
        <v>7000</v>
      </c>
      <c r="M403" s="107">
        <v>7000</v>
      </c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/>
      <c r="L407" s="107"/>
      <c r="M407" s="107"/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/>
      <c r="L408" s="107"/>
      <c r="M408" s="107"/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12000</v>
      </c>
      <c r="L413" s="69">
        <f>SUM(L414)</f>
        <v>12000</v>
      </c>
      <c r="M413" s="69">
        <f>SUM(M414)</f>
        <v>12000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12000</v>
      </c>
      <c r="L414" s="69">
        <f t="shared" ref="L414" si="119">SUM(L415:L438)</f>
        <v>12000</v>
      </c>
      <c r="M414" s="69">
        <f t="shared" ref="M414" si="120">SUM(M415:M438)</f>
        <v>12000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12000</v>
      </c>
      <c r="L429" s="107">
        <v>12000</v>
      </c>
      <c r="M429" s="107">
        <v>12000</v>
      </c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35000</v>
      </c>
      <c r="L454" s="69">
        <f>SUM(L455)</f>
        <v>35000</v>
      </c>
      <c r="M454" s="69">
        <f>SUM(M455)</f>
        <v>35000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35000</v>
      </c>
      <c r="L455" s="69">
        <f t="shared" ref="L455" si="133">SUM(L456:L467)</f>
        <v>35000</v>
      </c>
      <c r="M455" s="69">
        <f t="shared" ref="M455" si="134">SUM(M456:M467)</f>
        <v>35000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35000</v>
      </c>
      <c r="L458" s="107">
        <v>35000</v>
      </c>
      <c r="M458" s="107">
        <v>35000</v>
      </c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39500</v>
      </c>
      <c r="L476" s="69">
        <f>SUM(L477,L485)</f>
        <v>37500</v>
      </c>
      <c r="M476" s="69">
        <f>SUM(M477,M485)</f>
        <v>37500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1000</v>
      </c>
      <c r="L477" s="69">
        <f>SUM(L478)</f>
        <v>1000</v>
      </c>
      <c r="M477" s="69">
        <f>SUM(M478)</f>
        <v>1000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1000</v>
      </c>
      <c r="L478" s="69">
        <f t="shared" ref="L478" si="142">SUM(L479:L484)</f>
        <v>1000</v>
      </c>
      <c r="M478" s="69">
        <f t="shared" ref="M478" si="143">SUM(M479:M484)</f>
        <v>1000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>
        <v>1000</v>
      </c>
      <c r="L481" s="107">
        <v>1000</v>
      </c>
      <c r="M481" s="107">
        <v>1000</v>
      </c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38500</v>
      </c>
      <c r="L485" s="69">
        <f t="shared" ref="L485" si="146">SUM(L486,L499,L542,L549,L562)</f>
        <v>36500</v>
      </c>
      <c r="M485" s="69">
        <f t="shared" ref="M485" si="147">SUM(M486,M499,M542,M549,M562)</f>
        <v>36500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5000</v>
      </c>
      <c r="L499" s="69">
        <f t="shared" ref="L499" si="152">SUM(L500:L541)</f>
        <v>3000</v>
      </c>
      <c r="M499" s="69">
        <f t="shared" ref="M499" si="153">SUM(M500:M541)</f>
        <v>3000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2000</v>
      </c>
      <c r="L500" s="107">
        <v>2000</v>
      </c>
      <c r="M500" s="107">
        <v>2000</v>
      </c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/>
      <c r="L502" s="107"/>
      <c r="M502" s="107"/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>
        <v>1000</v>
      </c>
      <c r="L524" s="107">
        <v>1000</v>
      </c>
      <c r="M524" s="107">
        <v>1000</v>
      </c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/>
      <c r="L530" s="107"/>
      <c r="M530" s="107"/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/>
      <c r="L532" s="107"/>
      <c r="M532" s="107"/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1000</v>
      </c>
      <c r="L536" s="107"/>
      <c r="M536" s="107"/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>
        <v>1000</v>
      </c>
      <c r="L538" s="107"/>
      <c r="M538" s="107"/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33500</v>
      </c>
      <c r="L549" s="69">
        <f t="shared" ref="L549" si="165">SUM(L550:L561)</f>
        <v>33500</v>
      </c>
      <c r="M549" s="69">
        <f t="shared" ref="M549" si="166">SUM(M550:M561)</f>
        <v>33500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3500</v>
      </c>
      <c r="L550" s="107">
        <v>3500</v>
      </c>
      <c r="M550" s="107">
        <v>3500</v>
      </c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30000</v>
      </c>
      <c r="L552" s="107">
        <v>30000</v>
      </c>
      <c r="M552" s="107">
        <v>30000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103330</v>
      </c>
      <c r="L1033" s="76">
        <f t="shared" ref="L1033" si="305">SUM(L1034,L1054,L1068,L1087,L1094,L1101,L1217,L1149,L1166,L1186,L1193,L1267,L1237,L1256,L1200,L1125)</f>
        <v>103330</v>
      </c>
      <c r="M1033" s="76">
        <f t="shared" ref="M1033" si="306">SUM(M1034,M1054,M1068,M1087,M1094,M1101,M1217,M1149,M1166,M1186,M1193,M1267,M1237,M1256,M1200,M1125)</f>
        <v>103330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350</v>
      </c>
      <c r="L1087" s="78">
        <f>SUM(L1089)</f>
        <v>350</v>
      </c>
      <c r="M1087" s="78">
        <f>SUM(M1089)</f>
        <v>350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350</v>
      </c>
      <c r="L1088" s="85">
        <f t="shared" ref="L1088" si="324">SUMIF($F1089:$F1093,$G1088,L1089:L1093)</f>
        <v>350</v>
      </c>
      <c r="M1088" s="85">
        <f t="shared" ref="M1088" si="325">SUMIF($F1089:$F1093,$G1088,M1089:M1093)</f>
        <v>350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350</v>
      </c>
      <c r="L1089" s="69">
        <f t="shared" ref="L1089:M1091" si="327">SUM(L1090)</f>
        <v>350</v>
      </c>
      <c r="M1089" s="69">
        <f t="shared" si="327"/>
        <v>350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350</v>
      </c>
      <c r="L1090" s="69">
        <f t="shared" si="327"/>
        <v>350</v>
      </c>
      <c r="M1090" s="69">
        <f t="shared" si="327"/>
        <v>350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350</v>
      </c>
      <c r="L1091" s="69">
        <f t="shared" si="327"/>
        <v>350</v>
      </c>
      <c r="M1091" s="69">
        <f t="shared" si="327"/>
        <v>350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350</v>
      </c>
      <c r="L1092" s="107">
        <v>350</v>
      </c>
      <c r="M1092" s="107">
        <v>350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45000</v>
      </c>
      <c r="L1094" s="78">
        <f>SUM(L1096)</f>
        <v>45000</v>
      </c>
      <c r="M1094" s="78">
        <f>SUM(M1096)</f>
        <v>45000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45000</v>
      </c>
      <c r="L1095" s="85">
        <f t="shared" ref="L1095" si="329">SUMIF($F1096:$F1100,$G1095,L1096:L1100)</f>
        <v>45000</v>
      </c>
      <c r="M1095" s="85">
        <f t="shared" ref="M1095" si="330">SUMIF($F1096:$F1100,$G1095,M1096:M1100)</f>
        <v>45000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45000</v>
      </c>
      <c r="L1096" s="69">
        <f t="shared" ref="L1096:M1098" si="332">SUM(L1097)</f>
        <v>45000</v>
      </c>
      <c r="M1096" s="69">
        <f t="shared" si="332"/>
        <v>45000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45000</v>
      </c>
      <c r="L1097" s="69">
        <f t="shared" si="332"/>
        <v>45000</v>
      </c>
      <c r="M1097" s="69">
        <f t="shared" si="332"/>
        <v>45000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45000</v>
      </c>
      <c r="L1098" s="69">
        <f t="shared" si="332"/>
        <v>45000</v>
      </c>
      <c r="M1098" s="69">
        <f t="shared" si="332"/>
        <v>45000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45000</v>
      </c>
      <c r="L1099" s="107">
        <v>45000</v>
      </c>
      <c r="M1099" s="107">
        <v>45000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27000</v>
      </c>
      <c r="L1125" s="218">
        <f t="shared" ref="L1125" si="343">SUM(L1129)</f>
        <v>27000</v>
      </c>
      <c r="M1125" s="218">
        <f t="shared" ref="M1125" si="344">SUM(M1129)</f>
        <v>27000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1200</v>
      </c>
      <c r="L1127" s="85">
        <f t="shared" ref="L1127" si="347">SUMIF($F1129:$F1147,$G1127,L1129:L1147)</f>
        <v>1200</v>
      </c>
      <c r="M1127" s="85">
        <f t="shared" ref="M1127" si="348">SUMIF($F1129:$F1147,$G1127,M1129:M1147)</f>
        <v>1200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25800</v>
      </c>
      <c r="L1128" s="85">
        <f t="shared" ref="L1128" si="349">SUMIF($F1129:$F1147,$G1128,L1129:L1147)</f>
        <v>25800</v>
      </c>
      <c r="M1128" s="85">
        <f t="shared" ref="M1128" si="350">SUMIF($F1129:$F1147,$G1128,M1129:M1147)</f>
        <v>25800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27000</v>
      </c>
      <c r="L1129" s="218">
        <f t="shared" ref="L1129" si="351">SUM(L1130,L1137)</f>
        <v>27000</v>
      </c>
      <c r="M1129" s="218">
        <f t="shared" ref="M1129" si="352">SUM(M1130,M1137)</f>
        <v>27000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21500</v>
      </c>
      <c r="L1130" s="218">
        <f t="shared" ref="L1130:M1130" si="353">SUM(L1131,L1133,L1135)</f>
        <v>21500</v>
      </c>
      <c r="M1130" s="218">
        <f t="shared" si="353"/>
        <v>21500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17600</v>
      </c>
      <c r="L1131" s="218">
        <f t="shared" ref="L1131:M1131" si="354">SUM(L1132)</f>
        <v>17600</v>
      </c>
      <c r="M1131" s="218">
        <f t="shared" si="354"/>
        <v>17600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17600</v>
      </c>
      <c r="L1132" s="107">
        <v>17600</v>
      </c>
      <c r="M1132" s="107">
        <v>17600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1500</v>
      </c>
      <c r="L1133" s="218">
        <f t="shared" ref="L1133:M1133" si="355">SUM(L1134)</f>
        <v>1500</v>
      </c>
      <c r="M1133" s="218">
        <f t="shared" si="355"/>
        <v>1500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1500</v>
      </c>
      <c r="L1134" s="107">
        <v>1500</v>
      </c>
      <c r="M1134" s="107">
        <v>1500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2400</v>
      </c>
      <c r="L1135" s="218">
        <f t="shared" ref="L1135:M1135" si="356">SUM(L1136)</f>
        <v>2400</v>
      </c>
      <c r="M1135" s="218">
        <f t="shared" si="356"/>
        <v>2400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2400</v>
      </c>
      <c r="L1136" s="107">
        <v>2400</v>
      </c>
      <c r="M1136" s="107">
        <v>2400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5500</v>
      </c>
      <c r="L1137" s="218">
        <f t="shared" ref="L1137:M1137" si="357">SUM(L1138,L1142,L1145)</f>
        <v>5500</v>
      </c>
      <c r="M1137" s="218">
        <f t="shared" si="357"/>
        <v>5500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5300</v>
      </c>
      <c r="L1138" s="218">
        <f t="shared" ref="L1138:M1138" si="358">SUM(L1139:L1141)</f>
        <v>5300</v>
      </c>
      <c r="M1138" s="218">
        <f t="shared" si="358"/>
        <v>5300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1000</v>
      </c>
      <c r="L1140" s="107">
        <v>1000</v>
      </c>
      <c r="M1140" s="107">
        <v>1000</v>
      </c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4300</v>
      </c>
      <c r="L1141" s="107">
        <v>4300</v>
      </c>
      <c r="M1141" s="107">
        <v>4300</v>
      </c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>
        <v>0</v>
      </c>
      <c r="L1143" s="107">
        <v>0</v>
      </c>
      <c r="M1143" s="107">
        <v>0</v>
      </c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>
        <v>0</v>
      </c>
      <c r="L1144" s="107">
        <v>0</v>
      </c>
      <c r="M1144" s="107">
        <v>0</v>
      </c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7088</v>
      </c>
      <c r="L1186" s="78">
        <f>SUM(L1188)</f>
        <v>7088</v>
      </c>
      <c r="M1186" s="78">
        <f>SUM(M1188)</f>
        <v>7088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7088</v>
      </c>
      <c r="L1187" s="85">
        <f t="shared" ref="L1187" si="371">SUMIF($F1188:$F1192,$G1187,L1188:L1192)</f>
        <v>7088</v>
      </c>
      <c r="M1187" s="85">
        <f t="shared" ref="M1187" si="372">SUMIF($F1188:$F1192,$G1187,M1188:M1192)</f>
        <v>7088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7088</v>
      </c>
      <c r="L1188" s="69">
        <f t="shared" ref="L1188:M1188" si="374">SUM(L1189)</f>
        <v>7088</v>
      </c>
      <c r="M1188" s="69">
        <f t="shared" si="374"/>
        <v>7088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7088</v>
      </c>
      <c r="L1189" s="69">
        <f>SUM(L1190)</f>
        <v>7088</v>
      </c>
      <c r="M1189" s="69">
        <f>SUM(M1190)</f>
        <v>7088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7088</v>
      </c>
      <c r="L1190" s="69">
        <f>SUM(L1191:L1191)</f>
        <v>7088</v>
      </c>
      <c r="M1190" s="69">
        <f>SUM(M1191:M1191)</f>
        <v>7088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7088</v>
      </c>
      <c r="L1191" s="107">
        <v>7088</v>
      </c>
      <c r="M1191" s="107">
        <v>7088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23892</v>
      </c>
      <c r="L1193" s="78">
        <f t="shared" ref="L1193" si="376">SUM(L1195)</f>
        <v>23892</v>
      </c>
      <c r="M1193" s="78">
        <f t="shared" ref="M1193" si="377">SUM(M1195)</f>
        <v>23892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23892</v>
      </c>
      <c r="L1194" s="85">
        <f>SUMIF($F1195:$F1199,$G1194,L1195:L1199)</f>
        <v>23892</v>
      </c>
      <c r="M1194" s="85">
        <f>SUMIF($F1195:$F1199,$G1194,M1195:M1199)</f>
        <v>23892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23892</v>
      </c>
      <c r="L1195" s="69">
        <f t="shared" ref="L1195:M1195" si="379">SUM(L1196)</f>
        <v>23892</v>
      </c>
      <c r="M1195" s="69">
        <f t="shared" si="379"/>
        <v>23892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23892</v>
      </c>
      <c r="L1196" s="69">
        <f>SUM(L1197)</f>
        <v>23892</v>
      </c>
      <c r="M1196" s="69">
        <f>SUM(M1197)</f>
        <v>23892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23892</v>
      </c>
      <c r="L1197" s="69">
        <f>SUM(L1198:L1198)</f>
        <v>23892</v>
      </c>
      <c r="M1197" s="69">
        <f>SUM(M1198:M1198)</f>
        <v>23892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>
        <v>23892</v>
      </c>
      <c r="L1198" s="107">
        <v>23892</v>
      </c>
      <c r="M1198" s="107">
        <v>23892</v>
      </c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3812852</v>
      </c>
      <c r="L1277" s="157">
        <f t="shared" si="424"/>
        <v>3812852</v>
      </c>
      <c r="M1277" s="157">
        <f t="shared" si="424"/>
        <v>3812852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49850</v>
      </c>
      <c r="L1278" s="157">
        <f t="shared" si="424"/>
        <v>47850</v>
      </c>
      <c r="M1278" s="157">
        <f t="shared" si="424"/>
        <v>47850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3862702</v>
      </c>
      <c r="L1280" s="158">
        <f t="shared" ref="L1280" si="425">SUM(L1277:L1279)</f>
        <v>3860702</v>
      </c>
      <c r="M1280" s="158">
        <f t="shared" ref="M1280" si="426">SUM(M1277:M1279)</f>
        <v>3860702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45350</v>
      </c>
      <c r="L1284" s="36">
        <f t="shared" ref="K1284:M1285" si="427">SUMIF($F$4:$F$1276,$F1284,L$4:L$1276)</f>
        <v>45350</v>
      </c>
      <c r="M1284" s="36">
        <f t="shared" si="427"/>
        <v>45350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392372</v>
      </c>
      <c r="L1285" s="36">
        <f t="shared" si="427"/>
        <v>392372</v>
      </c>
      <c r="M1285" s="36">
        <f t="shared" si="427"/>
        <v>392372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1200</v>
      </c>
      <c r="L1286" s="149">
        <f t="shared" si="428"/>
        <v>1200</v>
      </c>
      <c r="M1286" s="149">
        <f t="shared" si="428"/>
        <v>1200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25800</v>
      </c>
      <c r="L1287" s="149">
        <f t="shared" si="428"/>
        <v>25800</v>
      </c>
      <c r="M1287" s="149">
        <f t="shared" si="428"/>
        <v>25800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23892</v>
      </c>
      <c r="L1288" s="149">
        <f t="shared" si="428"/>
        <v>23892</v>
      </c>
      <c r="M1288" s="149">
        <f t="shared" si="428"/>
        <v>23892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7088</v>
      </c>
      <c r="L1289" s="149">
        <f t="shared" si="428"/>
        <v>7088</v>
      </c>
      <c r="M1289" s="149">
        <f t="shared" si="428"/>
        <v>7088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17500</v>
      </c>
      <c r="L1290" s="36">
        <f t="shared" si="429"/>
        <v>16500</v>
      </c>
      <c r="M1290" s="36">
        <f t="shared" si="429"/>
        <v>16500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0</v>
      </c>
      <c r="L1291" s="36">
        <f t="shared" si="429"/>
        <v>0</v>
      </c>
      <c r="M1291" s="36">
        <f t="shared" si="429"/>
        <v>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3349500</v>
      </c>
      <c r="L1292" s="36">
        <f t="shared" si="429"/>
        <v>3348500</v>
      </c>
      <c r="M1292" s="36">
        <f t="shared" si="429"/>
        <v>3348500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0</v>
      </c>
      <c r="L1293" s="36">
        <f t="shared" si="429"/>
        <v>0</v>
      </c>
      <c r="M1293" s="36">
        <f t="shared" si="429"/>
        <v>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3862702</v>
      </c>
      <c r="L1296" s="151">
        <f>SUM(L1284:L1295)</f>
        <v>3860702</v>
      </c>
      <c r="M1296" s="151">
        <f>SUM(M1284:M1295)</f>
        <v>3860702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G15" sqref="G15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3860702</v>
      </c>
      <c r="D3" s="136">
        <f>'PRIHODI-za popuniti'!D438</f>
        <v>3860702</v>
      </c>
      <c r="E3" s="136">
        <f>'PRIHODI-za popuniti'!E438</f>
        <v>3860702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3860702</v>
      </c>
      <c r="D5" s="139">
        <f t="shared" ref="D5:E5" si="0">SUM(D3:D4)</f>
        <v>3860702</v>
      </c>
      <c r="E5" s="139">
        <f t="shared" si="0"/>
        <v>3860702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3812852</v>
      </c>
      <c r="D7" s="136">
        <f>'POSEBNI DIO-za popuniti'!L1277</f>
        <v>3812852</v>
      </c>
      <c r="E7" s="136">
        <f>'POSEBNI DIO-za popuniti'!M1277</f>
        <v>3812852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49850</v>
      </c>
      <c r="D8" s="136">
        <f>'POSEBNI DIO-za popuniti'!L1278</f>
        <v>47850</v>
      </c>
      <c r="E8" s="136">
        <f>'POSEBNI DIO-za popuniti'!M1278</f>
        <v>47850</v>
      </c>
    </row>
    <row r="9" spans="1:8" s="140" customFormat="1" x14ac:dyDescent="0.2">
      <c r="A9" s="137"/>
      <c r="B9" s="138" t="s">
        <v>296</v>
      </c>
      <c r="C9" s="139">
        <f>SUM(C7:C8)</f>
        <v>3862702</v>
      </c>
      <c r="D9" s="139">
        <f t="shared" ref="D9:E9" si="1">SUM(D7:D8)</f>
        <v>3860702</v>
      </c>
      <c r="E9" s="139">
        <f t="shared" si="1"/>
        <v>3860702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>
        <v>2000</v>
      </c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2000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2021-10-11T08:20:03Z</cp:lastPrinted>
  <dcterms:created xsi:type="dcterms:W3CDTF">2020-10-13T07:17:24Z</dcterms:created>
  <dcterms:modified xsi:type="dcterms:W3CDTF">2021-10-20T09:33:53Z</dcterms:modified>
</cp:coreProperties>
</file>